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<sst xmlns="http://schemas.openxmlformats.org/spreadsheetml/2006/main" count="134" uniqueCount="95">
  <si>
    <t>Andelsinnskudd :</t>
  </si>
  <si>
    <t>Bolighus</t>
  </si>
  <si>
    <t>Leilighet/hus mindre enn 60 kvm brutto golvareal</t>
  </si>
  <si>
    <t>Leilighet/hus større enn 60 kvm brutto golvareal</t>
  </si>
  <si>
    <t>Gårdsbruk</t>
  </si>
  <si>
    <t>Boliger som ovenfor</t>
  </si>
  <si>
    <t>Tillegg for driftsbygning:</t>
  </si>
  <si>
    <t xml:space="preserve">Næringsliv </t>
  </si>
  <si>
    <t>For bygning beregnet til forretninger eller annet serviceformål, institusjoner, industri og lignende,           pr. kvm brutto golvareal</t>
  </si>
  <si>
    <t>Årsavgifter :</t>
  </si>
  <si>
    <r>
      <t>Annen bebyggelse</t>
    </r>
    <r>
      <rPr>
        <b/>
        <sz val="12"/>
        <rFont val="Arial"/>
        <family val="2"/>
      </rPr>
      <t>:</t>
    </r>
  </si>
  <si>
    <t>Fradrag for manglende WC</t>
  </si>
  <si>
    <t>Fradrag for manglende bad</t>
  </si>
  <si>
    <t>Tillegg for driftsbygning for:</t>
  </si>
  <si>
    <t>Uten husdyr</t>
  </si>
  <si>
    <t>Tannlege-/legekontor, frisør-, fisk- og kjøttforretning</t>
  </si>
  <si>
    <t>Kl. 2:  300 - 1 000 kvm brutto golvareal</t>
  </si>
  <si>
    <t>Kl. 1:  Inntil 300 kvm brutto golvareal</t>
  </si>
  <si>
    <t>Kl. 3:  Over 1 000 kvm brutto golvareal</t>
  </si>
  <si>
    <t>Butikklokaler og kontorer, inkl. personalrom o. l.</t>
  </si>
  <si>
    <t>Kl. 1:  Inntil 150 kvm brutto golvareal</t>
  </si>
  <si>
    <t>Kl. 2:  150 - 300 kvm brutto golvareal</t>
  </si>
  <si>
    <t>Kl. 3:  300 - 1 000 kvm brutto golvareal</t>
  </si>
  <si>
    <t>Kl. 4:  1000 - 2000 kvm brutto golvareal</t>
  </si>
  <si>
    <t>Kl. 5:  2 000 kvm brutto golvareal eller mer</t>
  </si>
  <si>
    <t>Lager, verksted og fabrikker med lite vannforbruk:</t>
  </si>
  <si>
    <t>Kl. 3:  1000 - 2000 kvm brutto golvareal</t>
  </si>
  <si>
    <t>Deretter økning pr. 1000 kvm brutto golvareal</t>
  </si>
  <si>
    <t>Svømmebasseng:</t>
  </si>
  <si>
    <t>Inntil 20 kubikkmeter</t>
  </si>
  <si>
    <t>Inntil 40 kubikkmeter</t>
  </si>
  <si>
    <t>Over 40 kubikkmeter</t>
  </si>
  <si>
    <t>Vann tatt ut gjennom måler:</t>
  </si>
  <si>
    <t>For inntil  1 000  kubikkmeter pr. år,  pr. kubikkmeter</t>
  </si>
  <si>
    <t>For inntil  5 000 kubikkmeter pr. år,  pr. kubikkmeter</t>
  </si>
  <si>
    <t>For inntil  25 000 kubikkmeter pr. år,  pr. kubikkmeter</t>
  </si>
  <si>
    <t>For over  25 000 kubikkmeter pr. år,  pr. kubikkmeter</t>
  </si>
  <si>
    <t>Minimumsavgift for vann tatt ut gjennom måler</t>
  </si>
  <si>
    <t>Avgift for bolig som tar ut vann gjennom vannmåler - fast avgift</t>
  </si>
  <si>
    <t>Forbruksavgift pr. kubikkmeter</t>
  </si>
  <si>
    <t>Fritidsboliger/utleiehytter:</t>
  </si>
  <si>
    <t>med vannpost</t>
  </si>
  <si>
    <t>med innlagt vann</t>
  </si>
  <si>
    <t>med felles sanitærbygg (vann innlagt i sanitærbygg, ikke i bolig/hytte)</t>
  </si>
  <si>
    <t>med innlagt vann og felles sanitærbygg med innlagt vann</t>
  </si>
  <si>
    <t>Sanitærbygg:</t>
  </si>
  <si>
    <t>Over 50 kvm brutto golvareal</t>
  </si>
  <si>
    <t>20 - 50 kvm brutto golvareal</t>
  </si>
  <si>
    <t>Inntil 20 kvm brutto golvareal</t>
  </si>
  <si>
    <t>Årsavgift for felles sanitærbygg</t>
  </si>
  <si>
    <t>Netto. kr.</t>
  </si>
  <si>
    <t>Netto kr.</t>
  </si>
  <si>
    <t>Brutto kr.</t>
  </si>
  <si>
    <t>Mva. kr.</t>
  </si>
  <si>
    <t>Årsavgifter er  mva.-pliktig</t>
  </si>
  <si>
    <t>(2003 + 3 %)</t>
  </si>
  <si>
    <t>2004 + 2%</t>
  </si>
  <si>
    <t>2004 + 2 %</t>
  </si>
  <si>
    <t>Fastavgift</t>
  </si>
  <si>
    <t>kr.</t>
  </si>
  <si>
    <t>21 – 30</t>
  </si>
  <si>
    <t>31 – 40</t>
  </si>
  <si>
    <t>41 – 50</t>
  </si>
  <si>
    <t>51 – 60</t>
  </si>
  <si>
    <t>61 – 70</t>
  </si>
  <si>
    <t>71 – 80</t>
  </si>
  <si>
    <t>81 – 90</t>
  </si>
  <si>
    <t>91 – 100</t>
  </si>
  <si>
    <t>101 -110</t>
  </si>
  <si>
    <t>11 – 120</t>
  </si>
  <si>
    <t>121 – 130</t>
  </si>
  <si>
    <t>6 – 10</t>
  </si>
  <si>
    <t>11 – 20</t>
  </si>
  <si>
    <t>Vassavgift for samdriftsfjøs storfe/mjølkekyr:</t>
  </si>
  <si>
    <t>1 - 5   mke (mjølkekuenheter)</t>
  </si>
  <si>
    <t>Produksjonslokaler for fjørfe og gris</t>
  </si>
  <si>
    <t>Pr. kvadratmeter produksjonslokale</t>
  </si>
  <si>
    <t xml:space="preserve"> Ved fradelt eiendom  betales fastavgift </t>
  </si>
  <si>
    <t xml:space="preserve"> </t>
  </si>
  <si>
    <t>Av andelsinnskuddet regnes kr. 1000  som andelskapital og resten</t>
  </si>
  <si>
    <t>avsettes til felles overkursfond i henhold til vedtektene §5.</t>
  </si>
  <si>
    <t xml:space="preserve">Ved uforholdsmessig store kostnader kan styret kreve at det betales </t>
  </si>
  <si>
    <t>et ekstra anleggsbidrag for framføring av vann.</t>
  </si>
  <si>
    <t>Bolighus og Fritidsbolig</t>
  </si>
  <si>
    <t>Leilighet/hus/hytte</t>
  </si>
  <si>
    <t>Tillegg for ekstra leilighet</t>
  </si>
  <si>
    <t>For bygg med krav til sprinkling eller økt krav til brannvann</t>
  </si>
  <si>
    <t>beregnes dobbelt innskudd pga. større krav til rørdimensjon.</t>
  </si>
  <si>
    <t>Satser kr Totalt</t>
  </si>
  <si>
    <t>For bygg med lite vannforbruk, lager etc pr kvm</t>
  </si>
  <si>
    <t>For tilbygg nyttes satser pr kvm uten minimumskostnad.</t>
  </si>
  <si>
    <t>Minimum andelsinnskudd for annen bebyggelse er lik andelsinnskudd for hus/leilighet/hytter.</t>
  </si>
  <si>
    <t>VASSAVGIFTER   2020</t>
  </si>
  <si>
    <t>08.06.2020  JKA</t>
  </si>
  <si>
    <t>Ingen økning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</si>
</sst>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</numFmts>
  <fonts count="44">
    <font>
      <sz val="10"/>
      <name val="Arial"/>
      <family val="0"/>
    </font>
    <font>
      <b/>
      <sz val="2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171" fontId="0" fillId="0" borderId="0" applyFont="0" applyFill="0" applyBorder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8" fillId="0" borderId="0" xfId="0" applyFont="1" applyAlignment="1">
      <alignment/>
    </xf>
    <xf numFmtId="3" fontId="0" fillId="0" borderId="0" xfId="0" applyNumberFormat="1" applyBorder="1" applyAlignment="1">
      <alignment/>
    </xf>
    <xf numFmtId="3" fontId="8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15" fontId="0" fillId="0" borderId="0" xfId="0" applyNumberFormat="1" applyFont="1" applyAlignment="1">
      <alignment/>
    </xf>
    <xf numFmtId="0" fontId="0" fillId="0" borderId="10" xfId="0" applyFont="1" applyBorder="1" applyAlignment="1">
      <alignment horizontal="right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1</xdr:row>
      <xdr:rowOff>114300</xdr:rowOff>
    </xdr:from>
    <xdr:to>
      <xdr:col>5</xdr:col>
      <xdr:colOff>419100</xdr:colOff>
      <xdr:row>5</xdr:row>
      <xdr:rowOff>85725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276225"/>
          <a:ext cx="1695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152"/>
  <sheetViews>
    <sheetView tabSelected="1" view="pageLayout" zoomScale="120" zoomScalePageLayoutView="120" workbookViewId="0" topLeftCell="A3">
      <selection activeCell="D11" sqref="D11"/>
    </sheetView>
  </sheetViews>
  <sheetFormatPr defaultColWidth="11.421875" defaultRowHeight="12.75"/>
  <cols>
    <col min="1" max="1" width="45.28125" style="0" customWidth="1"/>
    <col min="2" max="2" width="14.8515625" style="0" hidden="1" customWidth="1"/>
    <col min="3" max="3" width="11.421875" style="0" hidden="1" customWidth="1"/>
    <col min="4" max="4" width="13.140625" style="0" customWidth="1"/>
    <col min="5" max="5" width="11.421875" style="8" customWidth="1"/>
    <col min="6" max="6" width="11.7109375" style="0" customWidth="1"/>
  </cols>
  <sheetData>
    <row r="2" ht="12.75"/>
    <row r="3" ht="12.75"/>
    <row r="4" ht="12.75"/>
    <row r="5" ht="12.75"/>
    <row r="6" ht="12.75"/>
    <row r="7" ht="12.75">
      <c r="F7" t="s">
        <v>78</v>
      </c>
    </row>
    <row r="8" spans="1:4" ht="26.25">
      <c r="A8" s="1" t="s">
        <v>92</v>
      </c>
      <c r="B8" s="1"/>
      <c r="C8" s="1"/>
      <c r="D8" s="1"/>
    </row>
    <row r="11" spans="1:4" ht="20.25">
      <c r="A11" s="2" t="s">
        <v>0</v>
      </c>
      <c r="B11" t="s">
        <v>56</v>
      </c>
      <c r="C11" t="s">
        <v>56</v>
      </c>
      <c r="D11" s="6" t="s">
        <v>94</v>
      </c>
    </row>
    <row r="13" spans="1:6" ht="15.75">
      <c r="A13" s="4" t="s">
        <v>83</v>
      </c>
      <c r="B13" s="9" t="s">
        <v>50</v>
      </c>
      <c r="C13" s="9" t="s">
        <v>50</v>
      </c>
      <c r="D13" s="27" t="s">
        <v>88</v>
      </c>
      <c r="E13" s="10"/>
      <c r="F13" s="9"/>
    </row>
    <row r="14" spans="1:7" ht="12.75">
      <c r="A14" t="s">
        <v>84</v>
      </c>
      <c r="B14" s="3">
        <v>9054</v>
      </c>
      <c r="C14" s="3">
        <f>B14*1.02</f>
        <v>9235.08</v>
      </c>
      <c r="D14" s="3">
        <v>29000</v>
      </c>
      <c r="F14" s="8"/>
      <c r="G14" s="3"/>
    </row>
    <row r="15" spans="2:6" ht="12.75">
      <c r="B15" s="3">
        <v>18372</v>
      </c>
      <c r="C15" s="3">
        <f>B15*1.02</f>
        <v>18739.44</v>
      </c>
      <c r="D15" s="3"/>
      <c r="F15" s="8"/>
    </row>
    <row r="16" spans="1:6" ht="12.75">
      <c r="A16" t="s">
        <v>85</v>
      </c>
      <c r="B16" s="3">
        <v>6009</v>
      </c>
      <c r="C16" s="3">
        <f>B16*1.02</f>
        <v>6129.18</v>
      </c>
      <c r="D16" s="3">
        <v>21000</v>
      </c>
      <c r="F16" s="8"/>
    </row>
    <row r="17" spans="2:6" ht="12.75">
      <c r="B17" s="3">
        <v>12017</v>
      </c>
      <c r="C17" s="3">
        <f>B17*1.02</f>
        <v>12257.34</v>
      </c>
      <c r="D17" s="3"/>
      <c r="F17" s="8"/>
    </row>
    <row r="18" spans="1:4" ht="15.75">
      <c r="A18" s="7" t="s">
        <v>10</v>
      </c>
      <c r="D18" s="3"/>
    </row>
    <row r="19" spans="1:4" ht="15.75">
      <c r="A19" s="4" t="s">
        <v>4</v>
      </c>
      <c r="D19" s="3"/>
    </row>
    <row r="20" spans="1:4" ht="12.75">
      <c r="A20" t="s">
        <v>5</v>
      </c>
      <c r="D20" s="3"/>
    </row>
    <row r="21" spans="1:6" ht="12.75">
      <c r="A21" t="s">
        <v>6</v>
      </c>
      <c r="B21" s="3">
        <v>9054</v>
      </c>
      <c r="C21" s="3">
        <f>B21*1.02</f>
        <v>9235.08</v>
      </c>
      <c r="D21" s="3">
        <v>21000</v>
      </c>
      <c r="F21" s="8"/>
    </row>
    <row r="22" ht="12.75">
      <c r="D22" s="3"/>
    </row>
    <row r="23" spans="1:4" ht="15.75">
      <c r="A23" s="4" t="s">
        <v>7</v>
      </c>
      <c r="D23" s="3"/>
    </row>
    <row r="24" spans="1:6" ht="38.25">
      <c r="A24" s="5" t="s">
        <v>8</v>
      </c>
      <c r="B24">
        <v>83</v>
      </c>
      <c r="C24" s="3">
        <f>B24*1.02</f>
        <v>84.66</v>
      </c>
      <c r="D24" s="3">
        <v>140</v>
      </c>
      <c r="F24" s="8"/>
    </row>
    <row r="25" spans="1:4" ht="38.25" customHeight="1">
      <c r="A25" s="6" t="s">
        <v>89</v>
      </c>
      <c r="D25" s="3">
        <v>75</v>
      </c>
    </row>
    <row r="26" spans="1:6" ht="15.75">
      <c r="A26" s="4"/>
      <c r="B26" s="3">
        <v>5461</v>
      </c>
      <c r="C26" s="3">
        <f>B26*1.02</f>
        <v>5570.22</v>
      </c>
      <c r="D26" s="3"/>
      <c r="F26" s="8"/>
    </row>
    <row r="27" spans="1:4" ht="12.75">
      <c r="A27" s="6" t="s">
        <v>86</v>
      </c>
      <c r="B27" s="3"/>
      <c r="C27" s="3"/>
      <c r="D27" s="3"/>
    </row>
    <row r="28" spans="1:4" ht="12.75">
      <c r="A28" s="6" t="s">
        <v>87</v>
      </c>
      <c r="B28" s="3"/>
      <c r="C28" s="3"/>
      <c r="D28" s="3"/>
    </row>
    <row r="30" ht="12.75">
      <c r="A30" s="6" t="s">
        <v>91</v>
      </c>
    </row>
    <row r="31" ht="12.75">
      <c r="A31" s="6" t="s">
        <v>90</v>
      </c>
    </row>
    <row r="33" ht="12.75">
      <c r="A33" s="6" t="s">
        <v>81</v>
      </c>
    </row>
    <row r="34" ht="12.75">
      <c r="A34" s="6" t="s">
        <v>82</v>
      </c>
    </row>
    <row r="36" ht="12.75">
      <c r="A36" s="6" t="s">
        <v>79</v>
      </c>
    </row>
    <row r="37" ht="12.75">
      <c r="A37" s="6" t="s">
        <v>80</v>
      </c>
    </row>
    <row r="39" spans="1:4" ht="20.25">
      <c r="A39" s="2" t="s">
        <v>9</v>
      </c>
      <c r="B39" t="s">
        <v>55</v>
      </c>
      <c r="C39" t="s">
        <v>57</v>
      </c>
      <c r="D39" s="6" t="s">
        <v>94</v>
      </c>
    </row>
    <row r="41" spans="1:6" ht="15.75">
      <c r="A41" s="4" t="s">
        <v>1</v>
      </c>
      <c r="B41" s="9" t="s">
        <v>51</v>
      </c>
      <c r="C41" s="9" t="s">
        <v>51</v>
      </c>
      <c r="D41" s="9" t="s">
        <v>51</v>
      </c>
      <c r="E41" s="10" t="s">
        <v>53</v>
      </c>
      <c r="F41" s="9" t="s">
        <v>52</v>
      </c>
    </row>
    <row r="42" spans="1:6" ht="12.75">
      <c r="A42" t="s">
        <v>2</v>
      </c>
      <c r="B42" s="13">
        <v>1838</v>
      </c>
      <c r="C42" s="13">
        <f>B42*1.02</f>
        <v>1874.76</v>
      </c>
      <c r="D42" s="13">
        <f>C42*1.02*1.02*1.02*1.02*1.02*1.03*1.02*1.05*1.03*1.05*1.025*1.02*1.02</f>
        <v>2633.4432620383977</v>
      </c>
      <c r="E42" s="13">
        <f>D42*0.25</f>
        <v>658.3608155095994</v>
      </c>
      <c r="F42" s="13">
        <f>D42+E42</f>
        <v>3291.804077547997</v>
      </c>
    </row>
    <row r="43" spans="1:6" ht="12.75">
      <c r="A43" t="s">
        <v>3</v>
      </c>
      <c r="B43" s="13">
        <v>2699</v>
      </c>
      <c r="C43" s="13">
        <f>B43*1.02</f>
        <v>2752.98</v>
      </c>
      <c r="D43" s="13">
        <f>C43*1.02*1.02*1.02*1.02*1.02*1.03*1.02*1.05*1.03*1.05*1.025*1.02*1.02</f>
        <v>3867.0638543208033</v>
      </c>
      <c r="E43" s="13">
        <f>D43*0.25</f>
        <v>966.7659635802008</v>
      </c>
      <c r="F43" s="13">
        <f>D43+E43</f>
        <v>4833.829817901004</v>
      </c>
    </row>
    <row r="44" spans="1:6" ht="12.75">
      <c r="A44" t="s">
        <v>11</v>
      </c>
      <c r="B44" s="14">
        <v>567</v>
      </c>
      <c r="C44" s="13">
        <f>B44*1.02</f>
        <v>578.34</v>
      </c>
      <c r="D44" s="13">
        <f>C44*1.02*1.02*1.02*1.02*1.02*1.03*1.02*1.05*1.03*1.05*1.025*1.02*1.02</f>
        <v>812.384292478657</v>
      </c>
      <c r="E44" s="13">
        <f>D44*0.25</f>
        <v>203.09607311966425</v>
      </c>
      <c r="F44" s="13">
        <f>D44+E44</f>
        <v>1015.4803655983212</v>
      </c>
    </row>
    <row r="45" spans="1:6" ht="12.75">
      <c r="A45" t="s">
        <v>12</v>
      </c>
      <c r="B45" s="14">
        <v>136</v>
      </c>
      <c r="C45" s="13">
        <f>B45*1.02</f>
        <v>138.72</v>
      </c>
      <c r="D45" s="13">
        <f>C45*1.02*1.02*1.02*1.02*1.02*1.03*1.02*1.05*1.03*1.05*1.025*1.02*1.02</f>
        <v>194.85760807248212</v>
      </c>
      <c r="E45" s="13">
        <f>D45*0.25</f>
        <v>48.71440201812053</v>
      </c>
      <c r="F45" s="13">
        <f>D45+E45</f>
        <v>243.57201009060265</v>
      </c>
    </row>
    <row r="46" ht="12.75">
      <c r="F46" s="3"/>
    </row>
    <row r="47" spans="1:6" ht="15.75">
      <c r="A47" s="7" t="s">
        <v>10</v>
      </c>
      <c r="C47" s="9" t="s">
        <v>51</v>
      </c>
      <c r="D47" s="9" t="s">
        <v>51</v>
      </c>
      <c r="E47" s="10" t="s">
        <v>53</v>
      </c>
      <c r="F47" s="9" t="s">
        <v>52</v>
      </c>
    </row>
    <row r="48" spans="1:6" ht="15.75">
      <c r="A48" s="4" t="s">
        <v>4</v>
      </c>
      <c r="F48" s="3"/>
    </row>
    <row r="49" spans="1:6" ht="12.75">
      <c r="A49" t="s">
        <v>5</v>
      </c>
      <c r="F49" s="3"/>
    </row>
    <row r="50" spans="1:6" ht="12.75">
      <c r="A50" t="s">
        <v>13</v>
      </c>
      <c r="F50" s="3"/>
    </row>
    <row r="51" spans="1:6" ht="12.75">
      <c r="A51" s="6" t="s">
        <v>74</v>
      </c>
      <c r="B51" s="6" t="s">
        <v>59</v>
      </c>
      <c r="C51" s="20">
        <v>700</v>
      </c>
      <c r="D51" s="13">
        <f>C51*1.02*1.02*1.02*1.02*1.02*1.03*1.02*1.05*1.03*1.05*1.025*1.02*1.02</f>
        <v>983.2780107463774</v>
      </c>
      <c r="E51" s="21">
        <f>D51*0.25</f>
        <v>245.81950268659435</v>
      </c>
      <c r="F51" s="21">
        <f>D51+E51</f>
        <v>1229.0975134329717</v>
      </c>
    </row>
    <row r="52" spans="1:6" ht="12.75">
      <c r="A52" s="6" t="s">
        <v>71</v>
      </c>
      <c r="B52" s="6"/>
      <c r="C52" s="21">
        <v>1400</v>
      </c>
      <c r="D52" s="13">
        <f>C52*1.02*1.02*1.02*1.02*1.02*1.03*1.02*1.05*1.03*1.05*1.025*1.02*1.02</f>
        <v>1966.5560214927548</v>
      </c>
      <c r="E52" s="21">
        <f aca="true" t="shared" si="0" ref="E52:E65">D52*0.25</f>
        <v>491.6390053731887</v>
      </c>
      <c r="F52" s="21">
        <f aca="true" t="shared" si="1" ref="F52:F65">D52+E52</f>
        <v>2458.1950268659434</v>
      </c>
    </row>
    <row r="53" spans="1:6" ht="12.75">
      <c r="A53" s="6" t="s">
        <v>72</v>
      </c>
      <c r="B53" s="6"/>
      <c r="C53" s="21">
        <v>2100</v>
      </c>
      <c r="D53" s="13">
        <f>C53*1.02*1.02*1.02*1.02*1.02*1.03*1.02*1.05*1.03*1.05*1.025*1.02*1.02</f>
        <v>2949.8340322391323</v>
      </c>
      <c r="E53" s="21">
        <f t="shared" si="0"/>
        <v>737.4585080597831</v>
      </c>
      <c r="F53" s="21">
        <f t="shared" si="1"/>
        <v>3687.2925402989154</v>
      </c>
    </row>
    <row r="54" spans="1:6" ht="12.75">
      <c r="A54" s="6" t="s">
        <v>60</v>
      </c>
      <c r="B54" s="6"/>
      <c r="C54" s="21">
        <v>2800</v>
      </c>
      <c r="D54" s="13">
        <f>C54*1.02*1.02*1.02*1.02*1.02*1.03*1.02*1.05*1.03*1.05*1.025*1.02*1.02</f>
        <v>3933.1120429855096</v>
      </c>
      <c r="E54" s="21">
        <f t="shared" si="0"/>
        <v>983.2780107463774</v>
      </c>
      <c r="F54" s="21">
        <f t="shared" si="1"/>
        <v>4916.390053731887</v>
      </c>
    </row>
    <row r="55" spans="1:6" ht="12.75">
      <c r="A55" s="6" t="s">
        <v>61</v>
      </c>
      <c r="B55" s="6"/>
      <c r="C55" s="21">
        <v>3500</v>
      </c>
      <c r="D55" s="13">
        <f aca="true" t="shared" si="2" ref="D55:D61">C55*1.02*1.02*1.02*1.02*1.02*1.03*1.02*1.05*1.03*1.05*1.025*1.02*1.02</f>
        <v>4916.390053731888</v>
      </c>
      <c r="E55" s="21">
        <f t="shared" si="0"/>
        <v>1229.097513432972</v>
      </c>
      <c r="F55" s="21">
        <f t="shared" si="1"/>
        <v>6145.48756716486</v>
      </c>
    </row>
    <row r="56" spans="1:6" ht="12.75">
      <c r="A56" s="6" t="s">
        <v>62</v>
      </c>
      <c r="B56" s="6"/>
      <c r="C56" s="21">
        <v>4200</v>
      </c>
      <c r="D56" s="13">
        <f t="shared" si="2"/>
        <v>5899.668064478265</v>
      </c>
      <c r="E56" s="21">
        <f t="shared" si="0"/>
        <v>1474.9170161195661</v>
      </c>
      <c r="F56" s="21">
        <f t="shared" si="1"/>
        <v>7374.585080597831</v>
      </c>
    </row>
    <row r="57" spans="1:6" ht="12.75">
      <c r="A57" s="6" t="s">
        <v>63</v>
      </c>
      <c r="B57" s="6"/>
      <c r="C57" s="21">
        <v>4900</v>
      </c>
      <c r="D57" s="13">
        <f t="shared" si="2"/>
        <v>6882.946075224644</v>
      </c>
      <c r="E57" s="21">
        <f t="shared" si="0"/>
        <v>1720.736518806161</v>
      </c>
      <c r="F57" s="21">
        <f t="shared" si="1"/>
        <v>8603.682594030804</v>
      </c>
    </row>
    <row r="58" spans="1:6" ht="12.75">
      <c r="A58" s="6" t="s">
        <v>64</v>
      </c>
      <c r="B58" s="6"/>
      <c r="C58" s="21">
        <v>5600</v>
      </c>
      <c r="D58" s="13">
        <f t="shared" si="2"/>
        <v>7866.224085971019</v>
      </c>
      <c r="E58" s="21">
        <f t="shared" si="0"/>
        <v>1966.5560214927548</v>
      </c>
      <c r="F58" s="21">
        <f t="shared" si="1"/>
        <v>9832.780107463774</v>
      </c>
    </row>
    <row r="59" spans="1:6" ht="12.75">
      <c r="A59" s="6" t="s">
        <v>65</v>
      </c>
      <c r="B59" s="6"/>
      <c r="C59" s="21">
        <v>6300</v>
      </c>
      <c r="D59" s="13">
        <f t="shared" si="2"/>
        <v>8849.502096717397</v>
      </c>
      <c r="E59" s="21">
        <f t="shared" si="0"/>
        <v>2212.375524179349</v>
      </c>
      <c r="F59" s="21">
        <f t="shared" si="1"/>
        <v>11061.877620896747</v>
      </c>
    </row>
    <row r="60" spans="1:6" ht="12.75">
      <c r="A60" s="6" t="s">
        <v>66</v>
      </c>
      <c r="B60" s="6"/>
      <c r="C60" s="21">
        <v>7000</v>
      </c>
      <c r="D60" s="13">
        <f t="shared" si="2"/>
        <v>9832.780107463775</v>
      </c>
      <c r="E60" s="21">
        <f t="shared" si="0"/>
        <v>2458.195026865944</v>
      </c>
      <c r="F60" s="21">
        <f t="shared" si="1"/>
        <v>12290.97513432972</v>
      </c>
    </row>
    <row r="61" spans="1:6" ht="12.75">
      <c r="A61" s="6" t="s">
        <v>67</v>
      </c>
      <c r="B61" s="6"/>
      <c r="C61" s="21">
        <v>7700</v>
      </c>
      <c r="D61" s="13">
        <f t="shared" si="2"/>
        <v>10816.058118210152</v>
      </c>
      <c r="E61" s="21">
        <f t="shared" si="0"/>
        <v>2704.014529552538</v>
      </c>
      <c r="F61" s="21">
        <f t="shared" si="1"/>
        <v>13520.07264776269</v>
      </c>
    </row>
    <row r="62" spans="1:6" ht="12.75">
      <c r="A62" s="6" t="s">
        <v>68</v>
      </c>
      <c r="B62" s="6"/>
      <c r="C62" s="21">
        <v>8400</v>
      </c>
      <c r="D62" s="13">
        <f>C62*1.02*1.02*1.02*1.02*1.02*1.03*1.02*1.05*1.03*1.05*1.025*1.02*1.02</f>
        <v>11799.33612895653</v>
      </c>
      <c r="E62" s="21">
        <f t="shared" si="0"/>
        <v>2949.8340322391323</v>
      </c>
      <c r="F62" s="21">
        <f t="shared" si="1"/>
        <v>14749.170161195661</v>
      </c>
    </row>
    <row r="63" spans="1:6" ht="12.75">
      <c r="A63" s="6" t="s">
        <v>69</v>
      </c>
      <c r="B63" s="6"/>
      <c r="C63" s="21">
        <v>9100</v>
      </c>
      <c r="D63" s="13">
        <f>C63*1.02*1.02*1.02*1.02*1.02*1.03*1.02*1.05*1.03*1.05*1.025*1.02*1.02</f>
        <v>12782.614139702908</v>
      </c>
      <c r="E63" s="21">
        <f t="shared" si="0"/>
        <v>3195.653534925727</v>
      </c>
      <c r="F63" s="21">
        <f t="shared" si="1"/>
        <v>15978.267674628634</v>
      </c>
    </row>
    <row r="64" spans="1:6" ht="12.75">
      <c r="A64" s="6" t="s">
        <v>70</v>
      </c>
      <c r="B64" s="6"/>
      <c r="C64" s="21">
        <v>9800</v>
      </c>
      <c r="D64" s="13">
        <f>C64*1.02*1.02*1.02*1.02*1.02*1.03*1.02*1.05*1.03*1.05*1.025*1.02*1.02</f>
        <v>13765.892150449288</v>
      </c>
      <c r="E64" s="21">
        <f t="shared" si="0"/>
        <v>3441.473037612322</v>
      </c>
      <c r="F64" s="21">
        <f t="shared" si="1"/>
        <v>17207.36518806161</v>
      </c>
    </row>
    <row r="65" spans="1:6" ht="12.75">
      <c r="A65" t="s">
        <v>14</v>
      </c>
      <c r="B65" s="3">
        <v>323</v>
      </c>
      <c r="C65" s="13">
        <f>B65*1.02</f>
        <v>329.46</v>
      </c>
      <c r="D65" s="13">
        <f>C65*1.02*1.02*1.02*1.02*1.02*1.03*1.02*1.05*1.03*1.05*1.025*1.02*1.02</f>
        <v>462.7868191721448</v>
      </c>
      <c r="E65" s="21">
        <f t="shared" si="0"/>
        <v>115.6967047930362</v>
      </c>
      <c r="F65" s="21">
        <f t="shared" si="1"/>
        <v>578.483523965181</v>
      </c>
    </row>
    <row r="67" spans="2:6" ht="12.75">
      <c r="B67" s="9" t="s">
        <v>51</v>
      </c>
      <c r="C67" s="9"/>
      <c r="D67" s="9"/>
      <c r="E67" s="10"/>
      <c r="F67" s="9"/>
    </row>
    <row r="68" spans="1:5" s="4" customFormat="1" ht="15.75">
      <c r="A68" s="4" t="s">
        <v>15</v>
      </c>
      <c r="E68" s="11"/>
    </row>
    <row r="69" spans="1:6" ht="12.75">
      <c r="A69" t="s">
        <v>17</v>
      </c>
      <c r="B69" s="3">
        <v>2723</v>
      </c>
      <c r="C69" s="13">
        <f>B69*1.02</f>
        <v>2777.46</v>
      </c>
      <c r="D69" s="13">
        <f>C69*1.02*1.02*1.02*1.02*1.02*1.03*1.02*1.05*1.03*1.05*1.025*1.02*1.02</f>
        <v>3901.4504910394767</v>
      </c>
      <c r="E69" s="21">
        <f aca="true" t="shared" si="3" ref="E69:E98">D69*0.25</f>
        <v>975.3626227598692</v>
      </c>
      <c r="F69" s="21">
        <f>D69+E69</f>
        <v>4876.813113799346</v>
      </c>
    </row>
    <row r="70" spans="1:6" ht="12.75">
      <c r="A70" t="s">
        <v>16</v>
      </c>
      <c r="B70" s="3">
        <v>5214</v>
      </c>
      <c r="C70" s="13">
        <f>B70*1.02</f>
        <v>5318.28</v>
      </c>
      <c r="D70" s="13">
        <f>C70*1.02*1.02*1.02*1.02*1.02*1.03*1.02*1.05*1.03*1.05*1.025*1.02*1.02</f>
        <v>7470.4968271317775</v>
      </c>
      <c r="E70" s="21">
        <f t="shared" si="3"/>
        <v>1867.6242067829444</v>
      </c>
      <c r="F70" s="21">
        <f aca="true" t="shared" si="4" ref="F70:F98">D70+E70</f>
        <v>9338.121033914722</v>
      </c>
    </row>
    <row r="71" spans="1:6" ht="12.75">
      <c r="A71" t="s">
        <v>18</v>
      </c>
      <c r="B71" s="3">
        <v>8368</v>
      </c>
      <c r="C71" s="13">
        <f>B71*1.02</f>
        <v>8535.36</v>
      </c>
      <c r="D71" s="13">
        <f>C71*1.02*1.02*1.02*1.02*1.02*1.03*1.02*1.05*1.03*1.05*1.025*1.02*1.02</f>
        <v>11989.474002577432</v>
      </c>
      <c r="E71" s="21">
        <f t="shared" si="3"/>
        <v>2997.368500644358</v>
      </c>
      <c r="F71" s="21">
        <f t="shared" si="4"/>
        <v>14986.84250322179</v>
      </c>
    </row>
    <row r="72" spans="4:6" ht="12.75">
      <c r="D72" s="13"/>
      <c r="E72" s="21"/>
      <c r="F72" s="21"/>
    </row>
    <row r="73" spans="1:6" s="4" customFormat="1" ht="15.75">
      <c r="A73" s="4" t="s">
        <v>19</v>
      </c>
      <c r="D73" s="13"/>
      <c r="E73" s="21"/>
      <c r="F73" s="21"/>
    </row>
    <row r="74" spans="1:6" ht="12.75">
      <c r="A74" t="s">
        <v>20</v>
      </c>
      <c r="B74" s="3">
        <v>1372</v>
      </c>
      <c r="C74" s="13">
        <f>B74*1.02</f>
        <v>1399.44</v>
      </c>
      <c r="D74" s="13">
        <f>C74*1.02*1.02*1.02*1.02*1.02*1.03*1.02*1.05*1.03*1.05*1.025*1.02*1.02</f>
        <v>1965.7693990841583</v>
      </c>
      <c r="E74" s="21">
        <f t="shared" si="3"/>
        <v>491.4423497710396</v>
      </c>
      <c r="F74" s="21">
        <f t="shared" si="4"/>
        <v>2457.211748855198</v>
      </c>
    </row>
    <row r="75" spans="1:6" ht="12.75">
      <c r="A75" t="s">
        <v>21</v>
      </c>
      <c r="B75" s="3">
        <v>2723</v>
      </c>
      <c r="C75" s="13">
        <f>B75*1.02</f>
        <v>2777.46</v>
      </c>
      <c r="D75" s="13">
        <f>C75*1.02*1.02*1.02*1.02*1.02*1.03*1.02*1.05*1.03*1.05*1.025*1.02*1.02</f>
        <v>3901.4504910394767</v>
      </c>
      <c r="E75" s="21">
        <f t="shared" si="3"/>
        <v>975.3626227598692</v>
      </c>
      <c r="F75" s="21">
        <f t="shared" si="4"/>
        <v>4876.813113799346</v>
      </c>
    </row>
    <row r="76" spans="1:6" ht="12.75">
      <c r="A76" t="s">
        <v>22</v>
      </c>
      <c r="B76" s="3">
        <v>5214</v>
      </c>
      <c r="C76" s="13">
        <f>B76*1.02</f>
        <v>5318.28</v>
      </c>
      <c r="D76" s="13">
        <f>C76*1.02*1.02*1.02*1.02*1.02*1.03*1.02*1.05*1.03*1.05*1.025*1.02*1.02</f>
        <v>7470.4968271317775</v>
      </c>
      <c r="E76" s="21">
        <f t="shared" si="3"/>
        <v>1867.6242067829444</v>
      </c>
      <c r="F76" s="21">
        <f t="shared" si="4"/>
        <v>9338.121033914722</v>
      </c>
    </row>
    <row r="77" spans="1:6" ht="12.75">
      <c r="A77" t="s">
        <v>23</v>
      </c>
      <c r="B77" s="3">
        <v>10433</v>
      </c>
      <c r="C77" s="13">
        <f>B77*1.02</f>
        <v>10641.66</v>
      </c>
      <c r="D77" s="13">
        <f>C77*1.02*1.02*1.02*1.02*1.02*1.03*1.02*1.05*1.03*1.05*1.025*1.02*1.02</f>
        <v>14948.157536913279</v>
      </c>
      <c r="E77" s="21">
        <f t="shared" si="3"/>
        <v>3737.0393842283197</v>
      </c>
      <c r="F77" s="21">
        <f t="shared" si="4"/>
        <v>18685.1969211416</v>
      </c>
    </row>
    <row r="78" spans="1:6" ht="12.75">
      <c r="A78" t="s">
        <v>24</v>
      </c>
      <c r="B78" s="3">
        <v>16283</v>
      </c>
      <c r="C78" s="13">
        <f>B78*1.02</f>
        <v>16608.66</v>
      </c>
      <c r="D78" s="13">
        <f>C78*1.02*1.02*1.02*1.02*1.02*1.03*1.02*1.05*1.03*1.05*1.025*1.02*1.02</f>
        <v>23329.900237089903</v>
      </c>
      <c r="E78" s="21">
        <f t="shared" si="3"/>
        <v>5832.475059272476</v>
      </c>
      <c r="F78" s="21">
        <f t="shared" si="4"/>
        <v>29162.375296362377</v>
      </c>
    </row>
    <row r="79" spans="4:6" ht="12.75">
      <c r="D79" s="13"/>
      <c r="E79" s="21"/>
      <c r="F79" s="21"/>
    </row>
    <row r="80" spans="1:6" s="4" customFormat="1" ht="15.75">
      <c r="A80" s="4" t="s">
        <v>25</v>
      </c>
      <c r="D80" s="13"/>
      <c r="E80" s="21"/>
      <c r="F80" s="21"/>
    </row>
    <row r="81" spans="1:6" ht="12.75">
      <c r="A81" t="s">
        <v>17</v>
      </c>
      <c r="B81" s="8">
        <v>1113</v>
      </c>
      <c r="C81" s="13">
        <f>B81*1.02</f>
        <v>1135.26</v>
      </c>
      <c r="D81" s="13">
        <f>C81*1.02*1.02*1.02*1.02*1.02*1.03*1.02*1.05*1.03*1.05*1.025*1.02*1.02</f>
        <v>1594.6802778284753</v>
      </c>
      <c r="E81" s="21">
        <f t="shared" si="3"/>
        <v>398.6700694571188</v>
      </c>
      <c r="F81" s="21">
        <f t="shared" si="4"/>
        <v>1993.3503472855941</v>
      </c>
    </row>
    <row r="82" spans="1:6" ht="12.75">
      <c r="A82" t="s">
        <v>16</v>
      </c>
      <c r="B82" s="8">
        <v>2723</v>
      </c>
      <c r="C82" s="13">
        <f>B82*1.02</f>
        <v>2777.46</v>
      </c>
      <c r="D82" s="13">
        <f>C82*1.02*1.02*1.02*1.02*1.02*1.03*1.02*1.05*1.03*1.05*1.025*1.02*1.02</f>
        <v>3901.4504910394767</v>
      </c>
      <c r="E82" s="21">
        <f t="shared" si="3"/>
        <v>975.3626227598692</v>
      </c>
      <c r="F82" s="21">
        <f t="shared" si="4"/>
        <v>4876.813113799346</v>
      </c>
    </row>
    <row r="83" spans="1:6" ht="12.75">
      <c r="A83" t="s">
        <v>26</v>
      </c>
      <c r="B83" s="8">
        <v>5214</v>
      </c>
      <c r="C83" s="13">
        <f>B83*1.02</f>
        <v>5318.28</v>
      </c>
      <c r="D83" s="13">
        <f>C83*1.02*1.02*1.02*1.02*1.02*1.03*1.02*1.05*1.03*1.05*1.025*1.02*1.02</f>
        <v>7470.4968271317775</v>
      </c>
      <c r="E83" s="21">
        <f t="shared" si="3"/>
        <v>1867.6242067829444</v>
      </c>
      <c r="F83" s="21">
        <f t="shared" si="4"/>
        <v>9338.121033914722</v>
      </c>
    </row>
    <row r="84" spans="1:6" ht="12.75">
      <c r="A84" t="s">
        <v>27</v>
      </c>
      <c r="B84" s="8">
        <v>5214</v>
      </c>
      <c r="C84" s="13">
        <f>B84*1.02</f>
        <v>5318.28</v>
      </c>
      <c r="D84" s="13">
        <f>C84*1.02*1.02*1.02*1.02*1.02*1.03*1.02*1.05*1.03*1.05*1.025*1.02*1.02</f>
        <v>7470.4968271317775</v>
      </c>
      <c r="E84" s="21">
        <f t="shared" si="3"/>
        <v>1867.6242067829444</v>
      </c>
      <c r="F84" s="21">
        <f t="shared" si="4"/>
        <v>9338.121033914722</v>
      </c>
    </row>
    <row r="85" spans="2:6" ht="12.75">
      <c r="B85" s="8"/>
      <c r="C85" s="8"/>
      <c r="D85" s="13"/>
      <c r="E85" s="21"/>
      <c r="F85" s="21"/>
    </row>
    <row r="86" spans="1:6" s="4" customFormat="1" ht="15.75">
      <c r="A86" s="4" t="s">
        <v>28</v>
      </c>
      <c r="B86" s="11"/>
      <c r="C86" s="11"/>
      <c r="D86" s="13"/>
      <c r="E86" s="21"/>
      <c r="F86" s="21"/>
    </row>
    <row r="87" spans="1:6" ht="12.75">
      <c r="A87" t="s">
        <v>29</v>
      </c>
      <c r="B87" s="8">
        <v>455</v>
      </c>
      <c r="C87" s="13">
        <f>B87*1.02</f>
        <v>464.1</v>
      </c>
      <c r="D87" s="13">
        <f>C87*1.02*1.02*1.02*1.02*1.02*1.03*1.02*1.05*1.03*1.05*1.025*1.02*1.02</f>
        <v>651.9133211248483</v>
      </c>
      <c r="E87" s="21">
        <f t="shared" si="3"/>
        <v>162.97833028121207</v>
      </c>
      <c r="F87" s="21">
        <f t="shared" si="4"/>
        <v>814.8916514060603</v>
      </c>
    </row>
    <row r="88" spans="1:6" ht="12.75">
      <c r="A88" t="s">
        <v>30</v>
      </c>
      <c r="B88" s="8">
        <v>886</v>
      </c>
      <c r="C88" s="13">
        <f>B88*1.02</f>
        <v>903.72</v>
      </c>
      <c r="D88" s="13">
        <f>C88*1.02*1.02*1.02*1.02*1.02*1.03*1.02*1.05*1.03*1.05*1.025*1.02*1.02</f>
        <v>1269.4400055310234</v>
      </c>
      <c r="E88" s="21">
        <f t="shared" si="3"/>
        <v>317.36000138275585</v>
      </c>
      <c r="F88" s="21">
        <f t="shared" si="4"/>
        <v>1586.8000069137793</v>
      </c>
    </row>
    <row r="89" spans="1:6" ht="12.75">
      <c r="A89" t="s">
        <v>31</v>
      </c>
      <c r="B89" s="8">
        <v>1339</v>
      </c>
      <c r="C89" s="13">
        <f>B89*1.02</f>
        <v>1365.78</v>
      </c>
      <c r="D89" s="13">
        <f>C89*1.02*1.02*1.02*1.02*1.02*1.03*1.02*1.05*1.03*1.05*1.025*1.02*1.02</f>
        <v>1918.487773595982</v>
      </c>
      <c r="E89" s="21">
        <f>D89*0.25</f>
        <v>479.6219433989955</v>
      </c>
      <c r="F89" s="21">
        <f t="shared" si="4"/>
        <v>2398.1097169949776</v>
      </c>
    </row>
    <row r="90" spans="2:6" ht="12.75">
      <c r="B90" s="8"/>
      <c r="C90" s="8"/>
      <c r="D90" s="13"/>
      <c r="E90" s="21"/>
      <c r="F90" s="21"/>
    </row>
    <row r="91" spans="1:6" s="4" customFormat="1" ht="15.75">
      <c r="A91" s="4" t="s">
        <v>32</v>
      </c>
      <c r="B91" s="11"/>
      <c r="C91" s="11"/>
      <c r="D91" s="13"/>
      <c r="E91" s="21"/>
      <c r="F91" s="21"/>
    </row>
    <row r="92" spans="1:6" ht="12.75">
      <c r="A92" t="s">
        <v>33</v>
      </c>
      <c r="B92" s="12">
        <v>7.23</v>
      </c>
      <c r="C92" s="16">
        <f aca="true" t="shared" si="5" ref="C92:C98">B92*1.02</f>
        <v>7.374600000000001</v>
      </c>
      <c r="D92" s="15">
        <f aca="true" t="shared" si="6" ref="D92:D98">C92*1.02*1.02*1.02*1.02*1.02*1.03*1.02*1.05*1.03*1.05*1.025*1.02*1.02</f>
        <v>10.358974311500338</v>
      </c>
      <c r="E92" s="25">
        <f t="shared" si="3"/>
        <v>2.5897435778750846</v>
      </c>
      <c r="F92" s="25">
        <f t="shared" si="4"/>
        <v>12.948717889375423</v>
      </c>
    </row>
    <row r="93" spans="1:6" ht="12.75">
      <c r="A93" t="s">
        <v>34</v>
      </c>
      <c r="B93" s="12">
        <v>7</v>
      </c>
      <c r="C93" s="16">
        <f t="shared" si="5"/>
        <v>7.140000000000001</v>
      </c>
      <c r="D93" s="15">
        <f t="shared" si="6"/>
        <v>10.02943570961305</v>
      </c>
      <c r="E93" s="25">
        <f t="shared" si="3"/>
        <v>2.5073589274032626</v>
      </c>
      <c r="F93" s="25">
        <f t="shared" si="4"/>
        <v>12.536794637016314</v>
      </c>
    </row>
    <row r="94" spans="1:6" ht="12.75">
      <c r="A94" t="s">
        <v>35</v>
      </c>
      <c r="B94" s="12">
        <v>5.89</v>
      </c>
      <c r="C94" s="16">
        <f t="shared" si="5"/>
        <v>6.0078</v>
      </c>
      <c r="D94" s="15">
        <f t="shared" si="6"/>
        <v>8.439053761374408</v>
      </c>
      <c r="E94" s="25">
        <f t="shared" si="3"/>
        <v>2.109763440343602</v>
      </c>
      <c r="F94" s="25">
        <f t="shared" si="4"/>
        <v>10.54881720171801</v>
      </c>
    </row>
    <row r="95" spans="1:6" ht="12.75">
      <c r="A95" t="s">
        <v>36</v>
      </c>
      <c r="B95" s="12">
        <v>4.55</v>
      </c>
      <c r="C95" s="16">
        <f t="shared" si="5"/>
        <v>4.641</v>
      </c>
      <c r="D95" s="15">
        <f t="shared" si="6"/>
        <v>6.519133211248482</v>
      </c>
      <c r="E95" s="25">
        <f t="shared" si="3"/>
        <v>1.6297833028121205</v>
      </c>
      <c r="F95" s="25">
        <f t="shared" si="4"/>
        <v>8.148916514060602</v>
      </c>
    </row>
    <row r="96" spans="1:6" ht="12.75">
      <c r="A96" t="s">
        <v>37</v>
      </c>
      <c r="B96" s="8">
        <v>1874</v>
      </c>
      <c r="C96" s="13">
        <f t="shared" si="5"/>
        <v>1911.48</v>
      </c>
      <c r="D96" s="13">
        <f t="shared" si="6"/>
        <v>2685.023217116408</v>
      </c>
      <c r="E96" s="21">
        <f t="shared" si="3"/>
        <v>671.255804279102</v>
      </c>
      <c r="F96" s="21">
        <f t="shared" si="4"/>
        <v>3356.27902139551</v>
      </c>
    </row>
    <row r="97" spans="1:6" ht="25.5">
      <c r="A97" s="5" t="s">
        <v>38</v>
      </c>
      <c r="B97" s="8">
        <v>1632</v>
      </c>
      <c r="C97" s="13">
        <f t="shared" si="5"/>
        <v>1664.64</v>
      </c>
      <c r="D97" s="13">
        <f t="shared" si="6"/>
        <v>2338.291296869785</v>
      </c>
      <c r="E97" s="21">
        <f t="shared" si="3"/>
        <v>584.5728242174463</v>
      </c>
      <c r="F97" s="21">
        <f t="shared" si="4"/>
        <v>2922.8641210872315</v>
      </c>
    </row>
    <row r="98" spans="1:6" ht="12.75">
      <c r="A98" t="s">
        <v>39</v>
      </c>
      <c r="B98" s="12">
        <v>7.95</v>
      </c>
      <c r="C98" s="15">
        <f t="shared" si="5"/>
        <v>8.109</v>
      </c>
      <c r="D98" s="15">
        <f t="shared" si="6"/>
        <v>11.390573413060535</v>
      </c>
      <c r="E98" s="25">
        <f t="shared" si="3"/>
        <v>2.8476433532651337</v>
      </c>
      <c r="F98" s="25">
        <f t="shared" si="4"/>
        <v>14.23821676632567</v>
      </c>
    </row>
    <row r="99" spans="2:6" ht="12.75">
      <c r="B99" s="8"/>
      <c r="C99" s="9" t="s">
        <v>51</v>
      </c>
      <c r="D99" s="9" t="s">
        <v>51</v>
      </c>
      <c r="E99" s="10" t="s">
        <v>53</v>
      </c>
      <c r="F99" s="9" t="s">
        <v>52</v>
      </c>
    </row>
    <row r="100" spans="1:6" s="4" customFormat="1" ht="15.75">
      <c r="A100" s="4" t="s">
        <v>40</v>
      </c>
      <c r="B100" s="11"/>
      <c r="C100" s="9"/>
      <c r="D100" s="9"/>
      <c r="E100" s="10"/>
      <c r="F100" s="9"/>
    </row>
    <row r="101" spans="1:6" ht="12.75">
      <c r="A101" t="s">
        <v>41</v>
      </c>
      <c r="B101" s="8">
        <v>602</v>
      </c>
      <c r="C101" s="13">
        <f>B101*1.02</f>
        <v>614.04</v>
      </c>
      <c r="D101" s="13">
        <f>C101*1.02*1.02*1.02*1.02*1.02*1.03*1.02*1.05*1.03*1.05*1.025*1.02*1.02</f>
        <v>862.5314710267221</v>
      </c>
      <c r="E101" s="21">
        <f>D101*0.25</f>
        <v>215.63286775668053</v>
      </c>
      <c r="F101" s="21">
        <f>D101+E101</f>
        <v>1078.1643387834026</v>
      </c>
    </row>
    <row r="102" spans="1:6" ht="12.75">
      <c r="A102" t="s">
        <v>42</v>
      </c>
      <c r="B102" s="8">
        <v>1201</v>
      </c>
      <c r="C102" s="13">
        <f>B102*1.02</f>
        <v>1225.02</v>
      </c>
      <c r="D102" s="13">
        <f>C102*1.02*1.02*1.02*1.02*1.02*1.03*1.02*1.05*1.03*1.05*1.025*1.02*1.02</f>
        <v>1720.7646124636108</v>
      </c>
      <c r="E102" s="21">
        <f>D102*0.25</f>
        <v>430.1911531159027</v>
      </c>
      <c r="F102" s="21">
        <f>D102+E102</f>
        <v>2150.9557655795134</v>
      </c>
    </row>
    <row r="103" spans="1:6" ht="25.5">
      <c r="A103" s="5" t="s">
        <v>43</v>
      </c>
      <c r="B103" s="8">
        <v>1201</v>
      </c>
      <c r="C103" s="13">
        <f>B103*1.02</f>
        <v>1225.02</v>
      </c>
      <c r="D103" s="13">
        <f>C103*1.02*1.02*1.02*1.02*1.02*1.03*1.02*1.05*1.03*1.05*1.025*1.02*1.02</f>
        <v>1720.7646124636108</v>
      </c>
      <c r="E103" s="21">
        <f>D103*0.25</f>
        <v>430.1911531159027</v>
      </c>
      <c r="F103" s="21">
        <f>D103+E103</f>
        <v>2150.9557655795134</v>
      </c>
    </row>
    <row r="104" spans="1:6" ht="25.5">
      <c r="A104" s="5" t="s">
        <v>44</v>
      </c>
      <c r="B104" s="8">
        <v>1201</v>
      </c>
      <c r="C104" s="13">
        <f>B104*1.02</f>
        <v>1225.02</v>
      </c>
      <c r="D104" s="13">
        <f>C104*1.02*1.02*1.02*1.02*1.02*1.03*1.02*1.05*1.03*1.05*1.025*1.02*1.02</f>
        <v>1720.7646124636108</v>
      </c>
      <c r="E104" s="21">
        <f>D104*0.25</f>
        <v>430.1911531159027</v>
      </c>
      <c r="F104" s="21">
        <f>D104+E104</f>
        <v>2150.9557655795134</v>
      </c>
    </row>
    <row r="105" spans="1:6" ht="12.75">
      <c r="A105" s="5"/>
      <c r="B105" s="8"/>
      <c r="C105" s="18"/>
      <c r="D105" s="18"/>
      <c r="E105" s="18"/>
      <c r="F105" s="18"/>
    </row>
    <row r="106" spans="2:4" ht="12.75">
      <c r="B106" s="8"/>
      <c r="C106" s="8"/>
      <c r="D106" s="8"/>
    </row>
    <row r="107" spans="1:5" s="4" customFormat="1" ht="15.75">
      <c r="A107" s="4" t="s">
        <v>45</v>
      </c>
      <c r="B107" s="11"/>
      <c r="C107" s="11"/>
      <c r="D107" s="11"/>
      <c r="E107" s="11"/>
    </row>
    <row r="108" spans="1:6" ht="12.75">
      <c r="A108" t="s">
        <v>48</v>
      </c>
      <c r="B108" s="8">
        <v>455</v>
      </c>
      <c r="C108" s="13">
        <f>B108*1.02</f>
        <v>464.1</v>
      </c>
      <c r="D108" s="13">
        <f>C108*1.02*1.02*1.02*1.02*1.03*1.02*1.05*1.03*1.05*1.025*1.02*1.02</f>
        <v>639.1307069851454</v>
      </c>
      <c r="E108" s="21">
        <f>D108*0.25</f>
        <v>159.78267674628634</v>
      </c>
      <c r="F108" s="21">
        <f>D108+E108</f>
        <v>798.9133837314317</v>
      </c>
    </row>
    <row r="109" spans="1:6" ht="12.75">
      <c r="A109" t="s">
        <v>47</v>
      </c>
      <c r="B109" s="8">
        <v>908</v>
      </c>
      <c r="C109" s="13">
        <f>B109*1.02</f>
        <v>926.16</v>
      </c>
      <c r="D109" s="13">
        <f>C109*1.02*1.02*1.02*1.02*1.03*1.02*1.05*1.03*1.05*1.025*1.02*1.02</f>
        <v>1275.4520482253008</v>
      </c>
      <c r="E109" s="21">
        <f>D109*0.25</f>
        <v>318.8630120563252</v>
      </c>
      <c r="F109" s="21">
        <f>D109+E109</f>
        <v>1594.315060281626</v>
      </c>
    </row>
    <row r="110" spans="1:6" ht="12.75">
      <c r="A110" t="s">
        <v>46</v>
      </c>
      <c r="B110" s="8">
        <v>1382</v>
      </c>
      <c r="C110" s="13">
        <f>B110*1.02</f>
        <v>1409.64</v>
      </c>
      <c r="D110" s="13">
        <f>C110*1.02*1.02*1.02*1.02*1.03*1.02*1.05*1.03*1.05*1.025*1.02*1.02</f>
        <v>1941.2717297878482</v>
      </c>
      <c r="E110" s="21">
        <f>D110*0.25</f>
        <v>485.31793244696206</v>
      </c>
      <c r="F110" s="21">
        <f>D110+E110</f>
        <v>2426.5896622348105</v>
      </c>
    </row>
    <row r="111" ht="12.75">
      <c r="A111" t="s">
        <v>49</v>
      </c>
    </row>
    <row r="117" spans="1:5" ht="15.75">
      <c r="A117" s="4" t="s">
        <v>73</v>
      </c>
      <c r="E117"/>
    </row>
    <row r="118" spans="1:6" ht="15.75">
      <c r="A118" s="17"/>
      <c r="C118" s="9" t="s">
        <v>51</v>
      </c>
      <c r="D118" s="9" t="s">
        <v>51</v>
      </c>
      <c r="E118" s="10" t="s">
        <v>53</v>
      </c>
      <c r="F118" s="9" t="s">
        <v>52</v>
      </c>
    </row>
    <row r="119" spans="1:6" ht="12.75">
      <c r="A119" s="6" t="s">
        <v>58</v>
      </c>
      <c r="B119" s="6" t="s">
        <v>59</v>
      </c>
      <c r="C119" s="21">
        <v>1800</v>
      </c>
      <c r="D119" s="13">
        <f>C119*1.02*1.02*1.02*1.02*1.02*1.03*1.02*1.05*1.03*1.05*1.025*1.02*1.02</f>
        <v>2528.429170490685</v>
      </c>
      <c r="E119" s="21">
        <f>D119*0.25</f>
        <v>632.1072926226713</v>
      </c>
      <c r="F119" s="21">
        <f>D119+E119</f>
        <v>3160.536463113356</v>
      </c>
    </row>
    <row r="120" spans="1:6" ht="14.25" customHeight="1">
      <c r="A120" s="6"/>
      <c r="B120" s="6"/>
      <c r="C120" s="6"/>
      <c r="D120" s="13"/>
      <c r="E120" s="22"/>
      <c r="F120" s="22"/>
    </row>
    <row r="121" spans="1:6" ht="12.75">
      <c r="A121" s="6" t="s">
        <v>74</v>
      </c>
      <c r="B121" s="6" t="s">
        <v>59</v>
      </c>
      <c r="C121" s="20">
        <v>700</v>
      </c>
      <c r="D121" s="13">
        <f aca="true" t="shared" si="7" ref="D121:D134">C121*1.02*1.02*1.02*1.02*1.02*1.03*1.02*1.05*1.03*1.05*1.025*1.02*1.02</f>
        <v>983.2780107463774</v>
      </c>
      <c r="E121" s="21">
        <f aca="true" t="shared" si="8" ref="E121:E134">D121*0.25</f>
        <v>245.81950268659435</v>
      </c>
      <c r="F121" s="21">
        <f>D121+E121</f>
        <v>1229.0975134329717</v>
      </c>
    </row>
    <row r="122" spans="1:6" ht="12.75">
      <c r="A122" s="6" t="s">
        <v>71</v>
      </c>
      <c r="B122" s="6"/>
      <c r="C122" s="21">
        <v>1400</v>
      </c>
      <c r="D122" s="13">
        <f t="shared" si="7"/>
        <v>1966.5560214927548</v>
      </c>
      <c r="E122" s="21">
        <f t="shared" si="8"/>
        <v>491.6390053731887</v>
      </c>
      <c r="F122" s="21">
        <f aca="true" t="shared" si="9" ref="F122:F134">D122+E122</f>
        <v>2458.1950268659434</v>
      </c>
    </row>
    <row r="123" spans="1:6" ht="12.75">
      <c r="A123" s="6" t="s">
        <v>72</v>
      </c>
      <c r="B123" s="6"/>
      <c r="C123" s="21">
        <v>2100</v>
      </c>
      <c r="D123" s="13">
        <f t="shared" si="7"/>
        <v>2949.8340322391323</v>
      </c>
      <c r="E123" s="21">
        <f t="shared" si="8"/>
        <v>737.4585080597831</v>
      </c>
      <c r="F123" s="21">
        <f t="shared" si="9"/>
        <v>3687.2925402989154</v>
      </c>
    </row>
    <row r="124" spans="1:6" ht="12.75">
      <c r="A124" s="6" t="s">
        <v>60</v>
      </c>
      <c r="B124" s="6"/>
      <c r="C124" s="21">
        <v>2800</v>
      </c>
      <c r="D124" s="13">
        <f t="shared" si="7"/>
        <v>3933.1120429855096</v>
      </c>
      <c r="E124" s="21">
        <f t="shared" si="8"/>
        <v>983.2780107463774</v>
      </c>
      <c r="F124" s="21">
        <f t="shared" si="9"/>
        <v>4916.390053731887</v>
      </c>
    </row>
    <row r="125" spans="1:6" ht="12.75">
      <c r="A125" s="6" t="s">
        <v>61</v>
      </c>
      <c r="B125" s="6"/>
      <c r="C125" s="21">
        <v>3500</v>
      </c>
      <c r="D125" s="13">
        <f t="shared" si="7"/>
        <v>4916.390053731888</v>
      </c>
      <c r="E125" s="21">
        <f t="shared" si="8"/>
        <v>1229.097513432972</v>
      </c>
      <c r="F125" s="21">
        <f t="shared" si="9"/>
        <v>6145.48756716486</v>
      </c>
    </row>
    <row r="126" spans="1:6" ht="12.75">
      <c r="A126" s="6" t="s">
        <v>62</v>
      </c>
      <c r="B126" s="6"/>
      <c r="C126" s="21">
        <v>4200</v>
      </c>
      <c r="D126" s="13">
        <f t="shared" si="7"/>
        <v>5899.668064478265</v>
      </c>
      <c r="E126" s="21">
        <f t="shared" si="8"/>
        <v>1474.9170161195661</v>
      </c>
      <c r="F126" s="21">
        <f t="shared" si="9"/>
        <v>7374.585080597831</v>
      </c>
    </row>
    <row r="127" spans="1:6" ht="12.75">
      <c r="A127" s="6" t="s">
        <v>63</v>
      </c>
      <c r="B127" s="6"/>
      <c r="C127" s="21">
        <v>4900</v>
      </c>
      <c r="D127" s="13">
        <f t="shared" si="7"/>
        <v>6882.946075224644</v>
      </c>
      <c r="E127" s="21">
        <f t="shared" si="8"/>
        <v>1720.736518806161</v>
      </c>
      <c r="F127" s="21">
        <f t="shared" si="9"/>
        <v>8603.682594030804</v>
      </c>
    </row>
    <row r="128" spans="1:6" ht="12.75">
      <c r="A128" s="6" t="s">
        <v>64</v>
      </c>
      <c r="B128" s="6"/>
      <c r="C128" s="21">
        <v>5600</v>
      </c>
      <c r="D128" s="13">
        <f t="shared" si="7"/>
        <v>7866.224085971019</v>
      </c>
      <c r="E128" s="21">
        <f t="shared" si="8"/>
        <v>1966.5560214927548</v>
      </c>
      <c r="F128" s="21">
        <f t="shared" si="9"/>
        <v>9832.780107463774</v>
      </c>
    </row>
    <row r="129" spans="1:6" ht="12.75">
      <c r="A129" s="6" t="s">
        <v>65</v>
      </c>
      <c r="B129" s="6"/>
      <c r="C129" s="21">
        <v>6300</v>
      </c>
      <c r="D129" s="13">
        <f t="shared" si="7"/>
        <v>8849.502096717397</v>
      </c>
      <c r="E129" s="21">
        <f t="shared" si="8"/>
        <v>2212.375524179349</v>
      </c>
      <c r="F129" s="21">
        <f t="shared" si="9"/>
        <v>11061.877620896747</v>
      </c>
    </row>
    <row r="130" spans="1:6" ht="12.75">
      <c r="A130" s="6" t="s">
        <v>66</v>
      </c>
      <c r="B130" s="6"/>
      <c r="C130" s="21">
        <v>7000</v>
      </c>
      <c r="D130" s="13">
        <f t="shared" si="7"/>
        <v>9832.780107463775</v>
      </c>
      <c r="E130" s="21">
        <f t="shared" si="8"/>
        <v>2458.195026865944</v>
      </c>
      <c r="F130" s="21">
        <f t="shared" si="9"/>
        <v>12290.97513432972</v>
      </c>
    </row>
    <row r="131" spans="1:6" ht="12.75">
      <c r="A131" s="6" t="s">
        <v>67</v>
      </c>
      <c r="B131" s="6"/>
      <c r="C131" s="21">
        <v>7700</v>
      </c>
      <c r="D131" s="13">
        <f t="shared" si="7"/>
        <v>10816.058118210152</v>
      </c>
      <c r="E131" s="21">
        <f t="shared" si="8"/>
        <v>2704.014529552538</v>
      </c>
      <c r="F131" s="21">
        <f t="shared" si="9"/>
        <v>13520.07264776269</v>
      </c>
    </row>
    <row r="132" spans="1:6" ht="12.75">
      <c r="A132" s="6" t="s">
        <v>68</v>
      </c>
      <c r="B132" s="6"/>
      <c r="C132" s="21">
        <v>8400</v>
      </c>
      <c r="D132" s="13">
        <f t="shared" si="7"/>
        <v>11799.33612895653</v>
      </c>
      <c r="E132" s="21">
        <f t="shared" si="8"/>
        <v>2949.8340322391323</v>
      </c>
      <c r="F132" s="21">
        <f t="shared" si="9"/>
        <v>14749.170161195661</v>
      </c>
    </row>
    <row r="133" spans="1:6" ht="12.75">
      <c r="A133" s="6" t="s">
        <v>69</v>
      </c>
      <c r="B133" s="6"/>
      <c r="C133" s="21">
        <v>9100</v>
      </c>
      <c r="D133" s="13">
        <f t="shared" si="7"/>
        <v>12782.614139702908</v>
      </c>
      <c r="E133" s="21">
        <f t="shared" si="8"/>
        <v>3195.653534925727</v>
      </c>
      <c r="F133" s="21">
        <f t="shared" si="9"/>
        <v>15978.267674628634</v>
      </c>
    </row>
    <row r="134" spans="1:6" ht="12.75">
      <c r="A134" s="6" t="s">
        <v>70</v>
      </c>
      <c r="B134" s="6"/>
      <c r="C134" s="21">
        <v>9800</v>
      </c>
      <c r="D134" s="13">
        <f t="shared" si="7"/>
        <v>13765.892150449288</v>
      </c>
      <c r="E134" s="21">
        <f t="shared" si="8"/>
        <v>3441.473037612322</v>
      </c>
      <c r="F134" s="21">
        <f t="shared" si="9"/>
        <v>17207.36518806161</v>
      </c>
    </row>
    <row r="135" spans="1:6" ht="15.75">
      <c r="A135" s="17"/>
      <c r="C135" s="19"/>
      <c r="D135" s="13"/>
      <c r="E135" s="18"/>
      <c r="F135" s="18"/>
    </row>
    <row r="136" spans="1:5" ht="15.75">
      <c r="A136" s="4" t="s">
        <v>75</v>
      </c>
      <c r="D136" s="13"/>
      <c r="E136"/>
    </row>
    <row r="137" spans="1:6" ht="12.75">
      <c r="A137" s="6" t="s">
        <v>76</v>
      </c>
      <c r="B137" s="6"/>
      <c r="C137" s="24">
        <v>8</v>
      </c>
      <c r="D137" s="15">
        <f>C137*1.02*1.02*1.02*1.02*1.02*1.03*1.02*1.05*1.03*1.05*1.025*1.02*1.02</f>
        <v>11.2374629799586</v>
      </c>
      <c r="E137" s="25">
        <f>D137*0.25</f>
        <v>2.80936574498965</v>
      </c>
      <c r="F137" s="25">
        <f>D137+E137</f>
        <v>14.04682872494825</v>
      </c>
    </row>
    <row r="138" spans="1:6" ht="12.75">
      <c r="A138" s="23"/>
      <c r="B138" s="6"/>
      <c r="C138" s="6"/>
      <c r="D138" s="15"/>
      <c r="E138" s="6"/>
      <c r="F138" s="6"/>
    </row>
    <row r="139" spans="1:6" ht="12.75">
      <c r="A139" s="6" t="s">
        <v>77</v>
      </c>
      <c r="B139" s="6"/>
      <c r="C139" s="21">
        <v>1800</v>
      </c>
      <c r="D139" s="13">
        <f>C139*1.02*1.02*1.02*1.02*1.02*1.03*1.02*1.05*1.03*1.05*1.025*1.02*1.02</f>
        <v>2528.429170490685</v>
      </c>
      <c r="E139" s="21">
        <f>D139*0.25</f>
        <v>632.1072926226713</v>
      </c>
      <c r="F139" s="21">
        <f>D139+E139</f>
        <v>3160.536463113356</v>
      </c>
    </row>
    <row r="140" spans="1:5" ht="15.75">
      <c r="A140" s="17"/>
      <c r="E140"/>
    </row>
    <row r="143" ht="12.75">
      <c r="A143" t="s">
        <v>54</v>
      </c>
    </row>
    <row r="145" ht="12.75">
      <c r="A145" s="26" t="s">
        <v>93</v>
      </c>
    </row>
    <row r="150" ht="12.75">
      <c r="A150" s="6"/>
    </row>
    <row r="152" ht="12.75">
      <c r="A152" s="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&amp;C&amp;F</oddFooter>
  </headerFooter>
  <rowBreaks count="1" manualBreakCount="1"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Geir Arne Lein</dc:creator>
  <cp:keywords/>
  <dc:description/>
  <cp:lastModifiedBy>Kårli Johan (Stadsbygd Sparebank)</cp:lastModifiedBy>
  <cp:lastPrinted>2020-06-07T13:36:12Z</cp:lastPrinted>
  <dcterms:created xsi:type="dcterms:W3CDTF">2003-10-11T06:36:00Z</dcterms:created>
  <dcterms:modified xsi:type="dcterms:W3CDTF">2020-06-07T13:37:39Z</dcterms:modified>
  <cp:category/>
  <cp:version/>
  <cp:contentType/>
  <cp:contentStatus/>
</cp:coreProperties>
</file>